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Baseball Recovery Folder/2021 Baseball/"/>
    </mc:Choice>
  </mc:AlternateContent>
  <xr:revisionPtr revIDLastSave="0" documentId="13_ncr:1_{9A2F8BF8-A8BE-204E-BD2F-8AD8E47B1E1D}" xr6:coauthVersionLast="34" xr6:coauthVersionMax="34" xr10:uidLastSave="{00000000-0000-0000-0000-000000000000}"/>
  <bookViews>
    <workbookView xWindow="920" yWindow="3400" windowWidth="39460" windowHeight="20840" xr2:uid="{2F55C974-B104-8A44-B9C3-4917F1C021C7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S52" i="1" l="1"/>
  <c r="S20" i="1" l="1"/>
  <c r="S21" i="1"/>
  <c r="S22" i="1"/>
  <c r="S23" i="1"/>
  <c r="S24" i="1"/>
  <c r="D25" i="1"/>
  <c r="E25" i="1"/>
  <c r="G25" i="1"/>
  <c r="H25" i="1"/>
  <c r="I25" i="1"/>
  <c r="J25" i="1"/>
  <c r="K25" i="1"/>
  <c r="L25" i="1"/>
  <c r="M25" i="1"/>
  <c r="N25" i="1"/>
  <c r="O25" i="1"/>
  <c r="P25" i="1"/>
  <c r="Q25" i="1"/>
  <c r="R25" i="1"/>
  <c r="S27" i="1"/>
  <c r="S28" i="1"/>
  <c r="S30" i="1"/>
  <c r="S32" i="1"/>
  <c r="S33" i="1"/>
  <c r="S34" i="1"/>
  <c r="S35" i="1"/>
  <c r="S36" i="1"/>
  <c r="S37" i="1"/>
  <c r="S39" i="1"/>
  <c r="S40" i="1"/>
  <c r="S41" i="1"/>
  <c r="S42" i="1"/>
  <c r="S43" i="1"/>
  <c r="S44" i="1"/>
  <c r="S45" i="1"/>
  <c r="S47" i="1"/>
  <c r="S48" i="1"/>
  <c r="S49" i="1"/>
  <c r="S50" i="1"/>
  <c r="S51" i="1"/>
  <c r="D54" i="1"/>
  <c r="E54" i="1"/>
  <c r="G54" i="1"/>
  <c r="H54" i="1"/>
  <c r="J54" i="1"/>
  <c r="K54" i="1"/>
  <c r="M54" i="1"/>
  <c r="N54" i="1"/>
  <c r="O54" i="1"/>
  <c r="P54" i="1"/>
  <c r="P56" i="1" s="1"/>
  <c r="Q54" i="1"/>
  <c r="Q56" i="1" s="1"/>
  <c r="R54" i="1"/>
  <c r="S18" i="1"/>
  <c r="S16" i="1"/>
  <c r="S15" i="1"/>
  <c r="S14" i="1"/>
  <c r="S13" i="1"/>
  <c r="S11" i="1"/>
  <c r="S10" i="1"/>
  <c r="S9" i="1"/>
  <c r="S8" i="1"/>
  <c r="S6" i="1"/>
  <c r="S5" i="1"/>
  <c r="S4" i="1"/>
  <c r="D56" i="1" l="1"/>
  <c r="M56" i="1"/>
  <c r="L56" i="1"/>
  <c r="I56" i="1"/>
  <c r="O56" i="1"/>
  <c r="R56" i="1"/>
  <c r="N56" i="1"/>
  <c r="J56" i="1"/>
  <c r="E56" i="1"/>
  <c r="S25" i="1"/>
  <c r="H56" i="1"/>
  <c r="K56" i="1"/>
  <c r="G56" i="1"/>
  <c r="G59" i="1" s="1"/>
  <c r="S54" i="1"/>
  <c r="S56" i="1" l="1"/>
</calcChain>
</file>

<file path=xl/sharedStrings.xml><?xml version="1.0" encoding="utf-8"?>
<sst xmlns="http://schemas.openxmlformats.org/spreadsheetml/2006/main" count="78" uniqueCount="71">
  <si>
    <t>INCOME</t>
  </si>
  <si>
    <t>Budget</t>
  </si>
  <si>
    <t>Notes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</si>
  <si>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</si>
  <si>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</si>
  <si>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</si>
  <si>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</si>
  <si>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</si>
  <si>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</si>
  <si>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</si>
  <si>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</si>
  <si>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</si>
  <si>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</si>
  <si>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</si>
  <si>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</si>
  <si>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</si>
  <si>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Admissions:</t>
  </si>
  <si>
    <t>Legion</t>
  </si>
  <si>
    <t>Teener</t>
  </si>
  <si>
    <t>Expedition League:</t>
  </si>
  <si>
    <t>Concessions/Equipment</t>
  </si>
  <si>
    <t>Field Equipment Rental</t>
  </si>
  <si>
    <t>Outfield Signs</t>
  </si>
  <si>
    <t>Sound System Rent</t>
  </si>
  <si>
    <t>Fundraisers:</t>
  </si>
  <si>
    <t>Silent Auction Chili Feed</t>
  </si>
  <si>
    <t>Chili Feed</t>
  </si>
  <si>
    <t>50/50 Chili Feed only</t>
  </si>
  <si>
    <t>Camp</t>
  </si>
  <si>
    <t>Merchandise</t>
  </si>
  <si>
    <t>Outfield Signs Teener Field</t>
  </si>
  <si>
    <t>Programs</t>
  </si>
  <si>
    <t>Season Passes</t>
  </si>
  <si>
    <t>Tourney Registrations</t>
  </si>
  <si>
    <t>Miscellaneous</t>
  </si>
  <si>
    <t>TOTAL INCOME</t>
  </si>
  <si>
    <t>EXPENSES</t>
  </si>
  <si>
    <t>Equipment for players</t>
  </si>
  <si>
    <t>Insurance/Liability/Registrations</t>
  </si>
  <si>
    <t>Office Supplies</t>
  </si>
  <si>
    <t>Road Trips:</t>
  </si>
  <si>
    <t>Transportation:    Legion</t>
  </si>
  <si>
    <t xml:space="preserve">                     Teeners</t>
  </si>
  <si>
    <t>Lodging:                Legion</t>
  </si>
  <si>
    <t xml:space="preserve">                   Teeners</t>
  </si>
  <si>
    <t>Meals:                  Legion</t>
  </si>
  <si>
    <t xml:space="preserve">                  Teeners</t>
  </si>
  <si>
    <t>Salaries/Wages:</t>
  </si>
  <si>
    <t>Coaches</t>
  </si>
  <si>
    <t>Umpires</t>
  </si>
  <si>
    <t>Tournament Registrations</t>
  </si>
  <si>
    <t>Umpire Scheduler</t>
  </si>
  <si>
    <t>Webpage Fee</t>
  </si>
  <si>
    <t>TOTAL EXPENSES</t>
  </si>
  <si>
    <t>Net Income (Loss)</t>
  </si>
  <si>
    <t>Cash Reconciliation</t>
  </si>
  <si>
    <t>Cash Balance Beginning</t>
  </si>
  <si>
    <t>Cash Balance Ending</t>
  </si>
  <si>
    <t>Adjusted Bank Statement Balance</t>
  </si>
  <si>
    <t>Variance</t>
  </si>
  <si>
    <t>2021 Budget</t>
  </si>
  <si>
    <t>Donations/Grants</t>
  </si>
  <si>
    <t xml:space="preserve">Player Registration Fees: </t>
  </si>
  <si>
    <t>Program Advertising</t>
  </si>
  <si>
    <t>Acctg/Attorney/State Fees/Taxes</t>
  </si>
  <si>
    <t>`</t>
  </si>
  <si>
    <t>Hour A Thon</t>
  </si>
  <si>
    <t xml:space="preserve">  </t>
  </si>
  <si>
    <t>Maintenance Fields/Equipment</t>
  </si>
  <si>
    <t xml:space="preserve"> 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</si>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</sst>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4" fontId="1" fillId="0" borderId="0" xfId="0" applyNumberFormat="1" applyFont="1" applyAlignment="1">
      <alignment horizontal="center"/>
    </xf>
    <xf numFmtId="164" fontId="1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ill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2" xfId="0" applyNumberFormat="1" applyBorder="1"/>
    <xf numFmtId="14" fontId="1" fillId="0" borderId="0" xfId="0" applyNumberFormat="1" applyFont="1"/>
    <xf numFmtId="164" fontId="1" fillId="0" borderId="3" xfId="0" applyNumberFormat="1" applyFont="1" applyBorder="1"/>
    <xf numFmtId="164" fontId="0" fillId="0" borderId="2" xfId="0" applyNumberFormat="1" applyBorder="1"/>
    <xf numFmtId="164" fontId="0" fillId="0" borderId="4" xfId="0" applyNumberFormat="1" applyBorder="1"/>
    <xf numFmtId="0" fontId="2" fillId="0" borderId="0" xfId="0" applyFont="1"/>
    <xf numFmtId="4" fontId="0" fillId="2" borderId="0" xfId="0" applyNumberFormat="1" applyFill="1"/>
    <xf numFmtId="164" fontId="0" fillId="0" borderId="0" xfId="0" applyNumberFormat="1" applyFill="1"/>
    <xf numFmtId="4" fontId="3" fillId="0" borderId="0" xfId="0" applyNumberFormat="1" applyFont="1"/>
    <xf numFmtId="164" fontId="1" fillId="0" borderId="3" xfId="0" applyNumberFormat="1" applyFont="1" applyFill="1" applyBorder="1"/>
    <xf numFmtId="164" fontId="1" fillId="0" borderId="0" xfId="0" applyNumberFormat="1" applyFont="1" applyFill="1"/>
    <xf numFmtId="0" fontId="0" fillId="0" borderId="0" xfId="0" applyFill="1"/>
    <xf numFmtId="4" fontId="1" fillId="0" borderId="0" xfId="0" applyNumberFormat="1" applyFont="1" applyFill="1"/>
    <xf numFmtId="164" fontId="1" fillId="0" borderId="1" xfId="0" applyNumberFormat="1" applyFont="1" applyFill="1" applyBorder="1"/>
    <xf numFmtId="4" fontId="0" fillId="0" borderId="0" xfId="0" applyNumberFormat="1" applyFont="1" applyFill="1"/>
    <xf numFmtId="164" fontId="0" fillId="0" borderId="2" xfId="0" applyNumberFormat="1" applyFill="1" applyBorder="1"/>
    <xf numFmtId="8" fontId="0" fillId="0" borderId="0" xfId="0" applyNumberFormat="1" applyFill="1"/>
    <xf numFmtId="164" fontId="0" fillId="0" borderId="4" xfId="0" applyNumberFormat="1" applyFill="1" applyBorder="1"/>
    <xf numFmtId="164" fontId="1" fillId="2" borderId="1" xfId="0" applyNumberFormat="1" applyFont="1" applyFill="1" applyBorder="1"/>
    <xf numFmtId="164" fontId="0" fillId="0" borderId="0" xfId="0" applyNumberFormat="1" applyFill="1" applyBorder="1"/>
    <xf numFmtId="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91F28-D33D-7041-9BD3-F4DBE5D45D17}">
  <sheetPr>
    <pageSetUpPr fitToPage="1"/>
  </sheetPr>
  <dimension ref="A1:T65"/>
  <sheetViews>
    <sheetView tabSelected="1" zoomScale="110" zoomScaleNormal="110" workbookViewId="0">
      <selection activeCell="S61" sqref="S61"/>
    </sheetView>
  </sheetViews>
  <sheetFormatPr baseColWidth="10" defaultRowHeight="16" x14ac:dyDescent="0.2"/>
  <cols>
    <col min="2" max="2" width="28.83203125" customWidth="1"/>
    <col min="3" max="3" width="28.33203125" customWidth="1"/>
  </cols>
  <sheetData>
    <row r="1" spans="1:19" x14ac:dyDescent="0.2">
      <c r="A1" s="1" t="s">
        <v>60</v>
      </c>
      <c r="D1" s="2">
        <v>2021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spans="1:19" x14ac:dyDescent="0.2">
      <c r="A2" s="1" t="s">
        <v>0</v>
      </c>
      <c r="D2" s="4" t="s">
        <v>1</v>
      </c>
      <c r="E2" s="1" t="s">
        <v>2</v>
      </c>
      <c r="F2" s="1"/>
      <c r="G2" s="19" t="s">
        <v>3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5" t="s">
        <v>15</v>
      </c>
    </row>
    <row r="3" spans="1:19" x14ac:dyDescent="0.2">
      <c r="B3" s="1" t="s">
        <v>16</v>
      </c>
      <c r="D3" s="6"/>
      <c r="G3" s="3"/>
      <c r="H3" s="25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x14ac:dyDescent="0.2">
      <c r="C4" t="s">
        <v>17</v>
      </c>
      <c r="D4" s="3">
        <v>6000</v>
      </c>
      <c r="E4" s="3"/>
      <c r="F4" s="3"/>
      <c r="G4" s="3"/>
      <c r="H4" s="19"/>
      <c r="I4" s="3"/>
      <c r="J4" s="19">
        <v>477</v>
      </c>
      <c r="K4" s="19">
        <v>1249.05</v>
      </c>
      <c r="L4" s="19">
        <v>2170</v>
      </c>
      <c r="M4" s="19">
        <v>2204</v>
      </c>
      <c r="N4" s="19"/>
      <c r="O4" s="19"/>
      <c r="P4" s="3"/>
      <c r="Q4" s="3"/>
      <c r="R4" s="3"/>
      <c r="S4" s="5">
        <f>SUM(G4:R4)</f>
        <v>6100.05</v>
      </c>
    </row>
    <row r="5" spans="1:19" ht="17" thickBot="1" x14ac:dyDescent="0.25">
      <c r="C5" t="s">
        <v>18</v>
      </c>
      <c r="D5" s="6">
        <v>1250</v>
      </c>
      <c r="E5" s="6"/>
      <c r="F5" s="6"/>
      <c r="G5" s="6"/>
      <c r="H5" s="21"/>
      <c r="I5" s="6"/>
      <c r="J5" s="8">
        <v>179</v>
      </c>
      <c r="K5" s="8">
        <v>746</v>
      </c>
      <c r="L5" s="8">
        <v>2763</v>
      </c>
      <c r="M5" s="8">
        <v>135</v>
      </c>
      <c r="N5" s="8"/>
      <c r="O5" s="8"/>
      <c r="P5" s="6"/>
      <c r="Q5" s="6"/>
      <c r="R5" s="6"/>
      <c r="S5" s="7">
        <f>SUM(G5:R5)</f>
        <v>3823</v>
      </c>
    </row>
    <row r="6" spans="1:19" ht="17" thickTop="1" x14ac:dyDescent="0.2">
      <c r="B6" s="1" t="s">
        <v>61</v>
      </c>
      <c r="D6" s="6">
        <v>500</v>
      </c>
      <c r="E6" s="6"/>
      <c r="F6" s="8"/>
      <c r="G6" s="8">
        <v>300</v>
      </c>
      <c r="H6" s="22">
        <v>23.13</v>
      </c>
      <c r="I6" s="8">
        <v>150</v>
      </c>
      <c r="J6" s="8"/>
      <c r="K6" s="8">
        <v>8.31</v>
      </c>
      <c r="L6" s="8">
        <v>820</v>
      </c>
      <c r="M6" s="8"/>
      <c r="N6" s="8">
        <v>1106.5</v>
      </c>
      <c r="O6" s="8"/>
      <c r="P6" s="6"/>
      <c r="Q6" s="6">
        <v>17.559999999999999</v>
      </c>
      <c r="R6" s="6"/>
      <c r="S6" s="7">
        <f>SUM(G6:R6)</f>
        <v>2425.5</v>
      </c>
    </row>
    <row r="7" spans="1:19" x14ac:dyDescent="0.2">
      <c r="B7" s="1" t="s">
        <v>19</v>
      </c>
      <c r="D7" s="6"/>
      <c r="E7" s="6"/>
      <c r="F7" s="8"/>
      <c r="G7" s="8"/>
      <c r="H7" s="19"/>
      <c r="I7" s="8"/>
      <c r="J7" s="8"/>
      <c r="K7" s="8"/>
      <c r="L7" s="8"/>
      <c r="M7" s="8"/>
      <c r="N7" s="8"/>
      <c r="O7" s="8"/>
      <c r="P7" s="6"/>
      <c r="Q7" s="6"/>
      <c r="R7" s="6"/>
      <c r="S7" s="7"/>
    </row>
    <row r="8" spans="1:19" x14ac:dyDescent="0.2">
      <c r="C8" t="s">
        <v>20</v>
      </c>
      <c r="D8" s="6">
        <v>3000</v>
      </c>
      <c r="E8" s="6"/>
      <c r="F8" s="8"/>
      <c r="G8" s="8"/>
      <c r="H8" s="27"/>
      <c r="I8" s="8"/>
      <c r="J8" s="8"/>
      <c r="K8" s="8"/>
      <c r="L8" s="8">
        <v>2060.4</v>
      </c>
      <c r="M8" s="8">
        <v>975.95</v>
      </c>
      <c r="N8" s="8"/>
      <c r="O8" s="8"/>
      <c r="P8" s="6"/>
      <c r="Q8" s="6"/>
      <c r="R8" s="6"/>
      <c r="S8" s="7">
        <f>SUM(G8:R8)</f>
        <v>3036.3500000000004</v>
      </c>
    </row>
    <row r="9" spans="1:19" x14ac:dyDescent="0.2">
      <c r="C9" t="s">
        <v>21</v>
      </c>
      <c r="D9" s="6">
        <v>1250</v>
      </c>
      <c r="E9" s="6"/>
      <c r="F9" s="8"/>
      <c r="G9" s="8"/>
      <c r="H9" s="19"/>
      <c r="I9" s="8"/>
      <c r="J9" s="8"/>
      <c r="K9" s="8"/>
      <c r="L9" s="8"/>
      <c r="M9" s="8"/>
      <c r="N9" s="8">
        <v>1501.44</v>
      </c>
      <c r="O9" s="8"/>
      <c r="P9" s="6"/>
      <c r="Q9" s="6"/>
      <c r="R9" s="6"/>
      <c r="S9" s="7">
        <f>SUM(G9:R9)</f>
        <v>1501.44</v>
      </c>
    </row>
    <row r="10" spans="1:19" ht="17" thickBot="1" x14ac:dyDescent="0.25">
      <c r="C10" t="s">
        <v>22</v>
      </c>
      <c r="D10" s="6">
        <v>21244.5</v>
      </c>
      <c r="E10" s="6"/>
      <c r="F10" s="8"/>
      <c r="G10" s="8">
        <v>8497.7999999999993</v>
      </c>
      <c r="H10" s="29"/>
      <c r="I10" s="8">
        <v>12746.69</v>
      </c>
      <c r="J10" s="8"/>
      <c r="K10" s="8"/>
      <c r="L10" s="8"/>
      <c r="M10" s="8"/>
      <c r="N10" s="8"/>
      <c r="O10" s="8"/>
      <c r="P10" s="6"/>
      <c r="Q10" s="6"/>
      <c r="R10" s="6"/>
      <c r="S10" s="7">
        <f>SUM(G10:R10)</f>
        <v>21244.489999999998</v>
      </c>
    </row>
    <row r="11" spans="1:19" ht="17" thickTop="1" x14ac:dyDescent="0.2">
      <c r="C11" t="s">
        <v>23</v>
      </c>
      <c r="D11" s="8">
        <v>1900</v>
      </c>
      <c r="E11" s="6"/>
      <c r="F11" s="8"/>
      <c r="G11" s="8"/>
      <c r="H11" s="8"/>
      <c r="I11" s="8"/>
      <c r="J11" s="8"/>
      <c r="K11" s="8"/>
      <c r="L11" s="8"/>
      <c r="M11" s="8"/>
      <c r="N11" s="8">
        <v>2252.16</v>
      </c>
      <c r="O11" s="8"/>
      <c r="P11" s="6"/>
      <c r="Q11" s="6"/>
      <c r="R11" s="6"/>
      <c r="S11" s="7">
        <f>SUM(G11:R11)</f>
        <v>2252.16</v>
      </c>
    </row>
    <row r="12" spans="1:19" x14ac:dyDescent="0.2">
      <c r="B12" s="1" t="s">
        <v>24</v>
      </c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6"/>
      <c r="Q12" s="6"/>
      <c r="R12" s="6"/>
      <c r="S12" s="7"/>
    </row>
    <row r="13" spans="1:19" x14ac:dyDescent="0.2">
      <c r="C13" t="s">
        <v>25</v>
      </c>
      <c r="D13" s="6">
        <v>1000</v>
      </c>
      <c r="E13" s="6"/>
      <c r="F13" s="8"/>
      <c r="G13" s="8"/>
      <c r="H13" s="8"/>
      <c r="I13" s="8">
        <v>1779.27</v>
      </c>
      <c r="J13" s="8"/>
      <c r="K13" s="8"/>
      <c r="L13" s="8"/>
      <c r="M13" s="8"/>
      <c r="N13" s="8"/>
      <c r="O13" s="8"/>
      <c r="P13" s="6"/>
      <c r="Q13" s="6"/>
      <c r="R13" s="6"/>
      <c r="S13" s="7">
        <f t="shared" ref="S13:S24" si="0">SUM(G13:R13)</f>
        <v>1779.27</v>
      </c>
    </row>
    <row r="14" spans="1:19" x14ac:dyDescent="0.2">
      <c r="C14" t="s">
        <v>26</v>
      </c>
      <c r="D14" s="6">
        <v>5500</v>
      </c>
      <c r="E14" s="6"/>
      <c r="F14" s="8"/>
      <c r="G14" s="8"/>
      <c r="H14" s="8">
        <v>1605</v>
      </c>
      <c r="I14" s="8">
        <v>4720.25</v>
      </c>
      <c r="J14" s="8">
        <v>175</v>
      </c>
      <c r="K14" s="8"/>
      <c r="L14" s="8"/>
      <c r="M14" s="8"/>
      <c r="N14" s="8"/>
      <c r="O14" s="8"/>
      <c r="P14" s="6"/>
      <c r="Q14" s="6"/>
      <c r="R14" s="6"/>
      <c r="S14" s="7">
        <f t="shared" si="0"/>
        <v>6500.25</v>
      </c>
    </row>
    <row r="15" spans="1:19" x14ac:dyDescent="0.2">
      <c r="C15" t="s">
        <v>27</v>
      </c>
      <c r="D15" s="6">
        <v>0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6"/>
      <c r="Q15" s="6"/>
      <c r="R15" s="6"/>
      <c r="S15" s="7">
        <f t="shared" si="0"/>
        <v>0</v>
      </c>
    </row>
    <row r="16" spans="1:19" x14ac:dyDescent="0.2">
      <c r="C16" t="s">
        <v>28</v>
      </c>
      <c r="D16" s="6">
        <v>1000</v>
      </c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6"/>
      <c r="Q16" s="6"/>
      <c r="R16" s="6"/>
      <c r="S16" s="7">
        <f t="shared" si="0"/>
        <v>0</v>
      </c>
    </row>
    <row r="17" spans="1:19" x14ac:dyDescent="0.2">
      <c r="C17" s="23" t="s">
        <v>66</v>
      </c>
      <c r="D17" s="18"/>
      <c r="E17" s="6"/>
      <c r="F17" s="8"/>
      <c r="G17" s="8"/>
      <c r="H17" s="8"/>
      <c r="I17" s="8"/>
      <c r="J17" s="8">
        <v>8333.6</v>
      </c>
      <c r="K17" s="8"/>
      <c r="L17" s="8"/>
      <c r="M17" s="8"/>
      <c r="N17" s="8"/>
      <c r="O17" s="8"/>
      <c r="P17" s="6"/>
      <c r="Q17" s="6"/>
      <c r="R17" s="6"/>
      <c r="S17" s="7">
        <v>8333.6</v>
      </c>
    </row>
    <row r="18" spans="1:19" x14ac:dyDescent="0.2">
      <c r="B18" s="1" t="s">
        <v>29</v>
      </c>
      <c r="D18" s="6">
        <v>0</v>
      </c>
      <c r="E18" s="6"/>
      <c r="F18" s="8"/>
      <c r="G18" s="8"/>
      <c r="H18" s="8"/>
      <c r="I18" s="8"/>
      <c r="J18" s="8">
        <v>50</v>
      </c>
      <c r="K18" s="8">
        <v>225</v>
      </c>
      <c r="L18" s="8">
        <v>85</v>
      </c>
      <c r="M18" s="8"/>
      <c r="N18" s="8"/>
      <c r="O18" s="8"/>
      <c r="P18" s="6"/>
      <c r="Q18" s="6"/>
      <c r="R18" s="6"/>
      <c r="S18" s="7">
        <f t="shared" si="0"/>
        <v>360</v>
      </c>
    </row>
    <row r="19" spans="1:19" x14ac:dyDescent="0.2">
      <c r="B19" s="1" t="s">
        <v>62</v>
      </c>
      <c r="D19" s="6">
        <v>35000</v>
      </c>
      <c r="E19" s="6"/>
      <c r="F19" s="8"/>
      <c r="G19" s="8"/>
      <c r="H19" s="8"/>
      <c r="I19" s="8"/>
      <c r="J19" s="8" t="s">
        <v>67</v>
      </c>
      <c r="K19" s="8"/>
      <c r="L19" s="8"/>
      <c r="M19" s="8"/>
      <c r="N19" s="8"/>
      <c r="O19" s="8"/>
      <c r="P19" s="6"/>
      <c r="Q19" s="6"/>
      <c r="R19" s="6"/>
      <c r="S19" s="7"/>
    </row>
    <row r="20" spans="1:19" x14ac:dyDescent="0.2">
      <c r="B20" s="1"/>
      <c r="C20" s="17" t="s">
        <v>30</v>
      </c>
      <c r="D20" s="6"/>
      <c r="E20" s="6"/>
      <c r="F20" s="8"/>
      <c r="G20" s="8"/>
      <c r="H20" s="8">
        <v>1600</v>
      </c>
      <c r="I20" s="8">
        <v>9150</v>
      </c>
      <c r="J20" s="8">
        <v>4350</v>
      </c>
      <c r="K20" s="8">
        <v>650</v>
      </c>
      <c r="L20" s="8">
        <v>350</v>
      </c>
      <c r="M20" s="8"/>
      <c r="N20" s="8"/>
      <c r="O20" s="8"/>
      <c r="P20" s="6"/>
      <c r="Q20" s="6"/>
      <c r="R20" s="6"/>
      <c r="S20" s="24">
        <f t="shared" si="0"/>
        <v>16100</v>
      </c>
    </row>
    <row r="21" spans="1:19" x14ac:dyDescent="0.2">
      <c r="B21" s="1"/>
      <c r="C21" s="17" t="s">
        <v>63</v>
      </c>
      <c r="D21" s="6"/>
      <c r="E21" s="6"/>
      <c r="F21" s="8"/>
      <c r="G21" s="8"/>
      <c r="H21" s="8">
        <v>400</v>
      </c>
      <c r="I21" s="8">
        <v>1800</v>
      </c>
      <c r="J21" s="8">
        <v>2000</v>
      </c>
      <c r="K21" s="8">
        <v>200</v>
      </c>
      <c r="L21" s="8"/>
      <c r="M21" s="8"/>
      <c r="N21" s="8"/>
      <c r="O21" s="8"/>
      <c r="P21" s="6"/>
      <c r="Q21" s="6"/>
      <c r="R21" s="6"/>
      <c r="S21" s="24">
        <f t="shared" si="0"/>
        <v>4400</v>
      </c>
    </row>
    <row r="22" spans="1:19" x14ac:dyDescent="0.2">
      <c r="B22" s="1"/>
      <c r="C22" s="17" t="s">
        <v>32</v>
      </c>
      <c r="D22" s="6"/>
      <c r="E22" s="6"/>
      <c r="F22" s="8"/>
      <c r="G22" s="8"/>
      <c r="H22" s="8"/>
      <c r="I22" s="8">
        <v>550</v>
      </c>
      <c r="J22" s="8">
        <v>11296</v>
      </c>
      <c r="K22" s="8">
        <v>1300</v>
      </c>
      <c r="L22" s="8">
        <v>3641</v>
      </c>
      <c r="M22" s="8"/>
      <c r="N22" s="8"/>
      <c r="O22" s="8"/>
      <c r="P22" s="6"/>
      <c r="Q22" s="6"/>
      <c r="R22" s="6"/>
      <c r="S22" s="7">
        <f t="shared" si="0"/>
        <v>16787</v>
      </c>
    </row>
    <row r="23" spans="1:19" x14ac:dyDescent="0.2">
      <c r="B23" s="1" t="s">
        <v>33</v>
      </c>
      <c r="C23" s="1"/>
      <c r="D23" s="6">
        <v>1600</v>
      </c>
      <c r="E23" s="6"/>
      <c r="F23" s="8"/>
      <c r="G23" s="8"/>
      <c r="H23" s="8">
        <v>100</v>
      </c>
      <c r="I23" s="8"/>
      <c r="J23" s="8"/>
      <c r="K23" s="8"/>
      <c r="L23" s="8">
        <v>1300</v>
      </c>
      <c r="M23" s="8">
        <v>800</v>
      </c>
      <c r="N23" s="8">
        <v>100</v>
      </c>
      <c r="O23" s="8"/>
      <c r="P23" s="6"/>
      <c r="Q23" s="6"/>
      <c r="R23" s="6"/>
      <c r="S23" s="7">
        <f t="shared" si="0"/>
        <v>2300</v>
      </c>
    </row>
    <row r="24" spans="1:19" x14ac:dyDescent="0.2">
      <c r="B24" s="1" t="s">
        <v>34</v>
      </c>
      <c r="D24" s="6">
        <v>500</v>
      </c>
      <c r="E24" s="6"/>
      <c r="F24" s="8"/>
      <c r="G24" s="8"/>
      <c r="H24" s="8"/>
      <c r="I24" s="8">
        <v>29.4</v>
      </c>
      <c r="J24" s="8"/>
      <c r="K24" s="8"/>
      <c r="L24" s="8">
        <v>300</v>
      </c>
      <c r="M24" s="8">
        <v>400</v>
      </c>
      <c r="N24" s="8"/>
      <c r="O24" s="8"/>
      <c r="P24" s="6"/>
      <c r="Q24" s="6"/>
      <c r="R24" s="6"/>
      <c r="S24" s="7">
        <f t="shared" si="0"/>
        <v>729.4</v>
      </c>
    </row>
    <row r="25" spans="1:19" x14ac:dyDescent="0.2">
      <c r="A25" s="1" t="s">
        <v>35</v>
      </c>
      <c r="D25" s="9">
        <f>SUM(D4:D24)</f>
        <v>79744.5</v>
      </c>
      <c r="E25" s="9">
        <f>SUM(E4:E24)</f>
        <v>0</v>
      </c>
      <c r="F25" s="22"/>
      <c r="G25" s="30">
        <f t="shared" ref="G25:S25" si="1">SUM(G4:G24)</f>
        <v>8797.7999999999993</v>
      </c>
      <c r="H25" s="30">
        <f t="shared" si="1"/>
        <v>3728.13</v>
      </c>
      <c r="I25" s="30">
        <f t="shared" si="1"/>
        <v>30925.61</v>
      </c>
      <c r="J25" s="30">
        <f t="shared" si="1"/>
        <v>26860.6</v>
      </c>
      <c r="K25" s="30">
        <f t="shared" si="1"/>
        <v>4378.3599999999997</v>
      </c>
      <c r="L25" s="30">
        <f t="shared" si="1"/>
        <v>13489.4</v>
      </c>
      <c r="M25" s="30">
        <f t="shared" si="1"/>
        <v>4514.95</v>
      </c>
      <c r="N25" s="30">
        <f t="shared" si="1"/>
        <v>4960.1000000000004</v>
      </c>
      <c r="O25" s="30">
        <f t="shared" si="1"/>
        <v>0</v>
      </c>
      <c r="P25" s="30">
        <f t="shared" si="1"/>
        <v>0</v>
      </c>
      <c r="Q25" s="30">
        <f t="shared" si="1"/>
        <v>17.559999999999999</v>
      </c>
      <c r="R25" s="30">
        <f t="shared" si="1"/>
        <v>0</v>
      </c>
      <c r="S25" s="30">
        <f t="shared" si="1"/>
        <v>97672.51</v>
      </c>
    </row>
    <row r="26" spans="1:19" x14ac:dyDescent="0.2">
      <c r="A26" s="1" t="s">
        <v>36</v>
      </c>
      <c r="D26" s="6"/>
      <c r="F26" s="23"/>
      <c r="G26" s="19"/>
      <c r="H26" s="19"/>
      <c r="I26" s="19"/>
      <c r="J26" s="19"/>
      <c r="K26" s="19"/>
      <c r="L26" s="19"/>
      <c r="M26" s="19"/>
      <c r="N26" s="19"/>
      <c r="O26" s="19"/>
      <c r="P26" s="3"/>
      <c r="Q26" s="3"/>
      <c r="R26" s="3"/>
      <c r="S26" s="1"/>
    </row>
    <row r="27" spans="1:19" x14ac:dyDescent="0.2">
      <c r="B27" s="1" t="s">
        <v>64</v>
      </c>
      <c r="D27" s="3">
        <v>1200</v>
      </c>
      <c r="E27" s="3"/>
      <c r="F27" s="19"/>
      <c r="G27" s="19"/>
      <c r="H27" s="19">
        <v>575</v>
      </c>
      <c r="I27" s="19"/>
      <c r="J27" s="19"/>
      <c r="K27" s="23">
        <v>8.0500000000000007</v>
      </c>
      <c r="L27" s="19"/>
      <c r="M27" s="19"/>
      <c r="N27" s="19"/>
      <c r="O27" s="19"/>
      <c r="P27" s="3">
        <v>1181.93</v>
      </c>
      <c r="Q27" s="3">
        <v>18.760000000000002</v>
      </c>
      <c r="R27" s="3"/>
      <c r="S27" s="5">
        <f>SUM(G27:R27)</f>
        <v>1783.74</v>
      </c>
    </row>
    <row r="28" spans="1:19" x14ac:dyDescent="0.2">
      <c r="B28" s="1" t="s">
        <v>37</v>
      </c>
      <c r="D28" s="6">
        <v>4000</v>
      </c>
      <c r="E28" s="6"/>
      <c r="F28" s="8"/>
      <c r="G28" s="8">
        <v>840.74</v>
      </c>
      <c r="I28" s="8">
        <v>1012.64</v>
      </c>
      <c r="J28" s="8">
        <v>2194.08</v>
      </c>
      <c r="K28" s="8">
        <v>2509.09</v>
      </c>
      <c r="L28" s="8">
        <v>92.98</v>
      </c>
      <c r="M28" s="8">
        <v>887.58</v>
      </c>
      <c r="N28" s="8"/>
      <c r="O28" s="8"/>
      <c r="P28" s="6"/>
      <c r="Q28" s="6"/>
      <c r="R28" s="6">
        <v>69.95</v>
      </c>
      <c r="S28" s="7">
        <f>SUM(G28:R28)</f>
        <v>7607.0599999999995</v>
      </c>
    </row>
    <row r="29" spans="1:19" x14ac:dyDescent="0.2">
      <c r="B29" s="1" t="s">
        <v>24</v>
      </c>
      <c r="D29" s="6"/>
      <c r="E29" s="6"/>
      <c r="F29" s="8"/>
      <c r="G29" s="8"/>
      <c r="H29" s="8"/>
      <c r="I29" s="8"/>
      <c r="J29" s="8"/>
      <c r="K29" s="8"/>
      <c r="L29" s="8"/>
      <c r="M29" s="8"/>
      <c r="N29" s="8"/>
      <c r="O29" s="8"/>
      <c r="P29" s="6"/>
      <c r="Q29" s="6"/>
      <c r="R29" s="6"/>
      <c r="S29" s="7"/>
    </row>
    <row r="30" spans="1:19" x14ac:dyDescent="0.2">
      <c r="C30" t="s">
        <v>26</v>
      </c>
      <c r="D30" s="6">
        <v>2500</v>
      </c>
      <c r="E30" s="6"/>
      <c r="F30" s="8"/>
      <c r="G30" s="8">
        <v>337.6</v>
      </c>
      <c r="H30" s="8">
        <v>1853.38</v>
      </c>
      <c r="I30" s="8">
        <v>32.25</v>
      </c>
      <c r="J30" s="8"/>
      <c r="K30" s="8"/>
      <c r="L30" s="8"/>
      <c r="M30" s="8"/>
      <c r="N30" s="8"/>
      <c r="O30" s="8"/>
      <c r="P30" s="6"/>
      <c r="Q30" s="6"/>
      <c r="R30" s="6"/>
      <c r="S30" s="7">
        <f t="shared" ref="S30:S37" si="2">SUM(G30:R30)</f>
        <v>2223.23</v>
      </c>
    </row>
    <row r="31" spans="1:19" x14ac:dyDescent="0.2">
      <c r="C31" s="23" t="s">
        <v>66</v>
      </c>
      <c r="D31" s="18"/>
      <c r="E31" s="6"/>
      <c r="F31" s="8"/>
      <c r="G31" s="8"/>
      <c r="H31" s="8"/>
      <c r="I31" s="8" t="s">
        <v>65</v>
      </c>
      <c r="J31" s="8"/>
      <c r="K31" s="8"/>
      <c r="L31" s="8">
        <v>7281.11</v>
      </c>
      <c r="M31" s="8"/>
      <c r="N31" s="8"/>
      <c r="O31" s="8"/>
      <c r="P31" s="6"/>
      <c r="Q31" s="6"/>
      <c r="R31" s="6"/>
      <c r="S31" s="7">
        <v>7281.11</v>
      </c>
    </row>
    <row r="32" spans="1:19" x14ac:dyDescent="0.2">
      <c r="B32" s="1" t="s">
        <v>38</v>
      </c>
      <c r="D32" s="6">
        <v>900</v>
      </c>
      <c r="E32" s="6"/>
      <c r="F32" s="8"/>
      <c r="G32" s="8"/>
      <c r="H32" s="8"/>
      <c r="I32" s="8"/>
      <c r="J32" s="8"/>
      <c r="K32" s="8">
        <v>505</v>
      </c>
      <c r="L32" s="8">
        <v>315</v>
      </c>
      <c r="M32" s="8">
        <v>333.2</v>
      </c>
      <c r="N32" s="8">
        <v>233.08</v>
      </c>
      <c r="O32" s="8"/>
      <c r="P32" s="6"/>
      <c r="Q32" s="6"/>
      <c r="R32" s="6"/>
      <c r="S32" s="7">
        <f t="shared" si="2"/>
        <v>1386.28</v>
      </c>
    </row>
    <row r="33" spans="2:19" x14ac:dyDescent="0.2">
      <c r="B33" s="1" t="s">
        <v>68</v>
      </c>
      <c r="D33" s="6">
        <v>2500</v>
      </c>
      <c r="E33" s="6"/>
      <c r="F33" s="8"/>
      <c r="G33" s="8"/>
      <c r="H33" s="8"/>
      <c r="I33" s="8"/>
      <c r="J33" s="8">
        <v>66.03</v>
      </c>
      <c r="K33" s="8">
        <v>569.78</v>
      </c>
      <c r="L33" s="8">
        <v>681.6</v>
      </c>
      <c r="M33" s="8"/>
      <c r="N33" s="8">
        <v>681.6</v>
      </c>
      <c r="O33" s="8"/>
      <c r="P33" s="6">
        <v>426</v>
      </c>
      <c r="Q33" s="6">
        <v>234.3</v>
      </c>
      <c r="R33" s="6"/>
      <c r="S33" s="7">
        <f t="shared" si="2"/>
        <v>2659.31</v>
      </c>
    </row>
    <row r="34" spans="2:19" x14ac:dyDescent="0.2">
      <c r="B34" s="1" t="s">
        <v>29</v>
      </c>
      <c r="D34" s="6">
        <v>0</v>
      </c>
      <c r="E34" s="6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7">
        <f t="shared" si="2"/>
        <v>0</v>
      </c>
    </row>
    <row r="35" spans="2:19" x14ac:dyDescent="0.2">
      <c r="B35" s="1" t="s">
        <v>39</v>
      </c>
      <c r="D35" s="6">
        <v>200</v>
      </c>
      <c r="E35" s="6"/>
      <c r="F35" s="8"/>
      <c r="G35" s="8"/>
      <c r="H35" s="8">
        <v>7.55</v>
      </c>
      <c r="I35" s="8">
        <v>148.4</v>
      </c>
      <c r="J35" s="8">
        <v>134</v>
      </c>
      <c r="K35" s="8">
        <v>394.55</v>
      </c>
      <c r="L35" s="8"/>
      <c r="M35" s="8"/>
      <c r="N35" s="8"/>
      <c r="O35" s="8"/>
      <c r="P35" s="6"/>
      <c r="Q35" s="6"/>
      <c r="R35" s="6"/>
      <c r="S35" s="7">
        <f t="shared" si="2"/>
        <v>684.5</v>
      </c>
    </row>
    <row r="36" spans="2:19" x14ac:dyDescent="0.2">
      <c r="B36" s="1" t="s">
        <v>30</v>
      </c>
      <c r="D36" s="6">
        <v>1500</v>
      </c>
      <c r="E36" s="6"/>
      <c r="F36" s="8"/>
      <c r="G36" s="8"/>
      <c r="H36" s="8"/>
      <c r="I36" s="8"/>
      <c r="J36" s="8"/>
      <c r="K36" s="8"/>
      <c r="L36" s="8">
        <v>5112</v>
      </c>
      <c r="M36" s="8"/>
      <c r="N36" s="8"/>
      <c r="O36" s="8"/>
      <c r="P36" s="6"/>
      <c r="Q36" s="6"/>
      <c r="R36" s="6"/>
      <c r="S36" s="7">
        <f t="shared" si="2"/>
        <v>5112</v>
      </c>
    </row>
    <row r="37" spans="2:19" x14ac:dyDescent="0.2">
      <c r="B37" s="1" t="s">
        <v>31</v>
      </c>
      <c r="D37" s="6">
        <v>1200</v>
      </c>
      <c r="E37" s="6"/>
      <c r="F37" s="8"/>
      <c r="G37" s="8"/>
      <c r="H37" s="8"/>
      <c r="I37" s="8"/>
      <c r="J37" s="8"/>
      <c r="K37" s="8">
        <v>1475.03</v>
      </c>
      <c r="L37" s="8"/>
      <c r="M37" s="8"/>
      <c r="N37" s="8"/>
      <c r="O37" s="8"/>
      <c r="P37" s="6"/>
      <c r="Q37" s="6"/>
      <c r="R37" s="6"/>
      <c r="S37" s="7">
        <f t="shared" si="2"/>
        <v>1475.03</v>
      </c>
    </row>
    <row r="38" spans="2:19" x14ac:dyDescent="0.2">
      <c r="B38" s="1" t="s">
        <v>40</v>
      </c>
      <c r="D38" s="6"/>
      <c r="E38" s="6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7"/>
    </row>
    <row r="39" spans="2:19" x14ac:dyDescent="0.2">
      <c r="C39" t="s">
        <v>41</v>
      </c>
      <c r="D39" s="6">
        <v>23000</v>
      </c>
      <c r="E39" s="6"/>
      <c r="F39" s="8"/>
      <c r="G39" s="8"/>
      <c r="H39" s="8"/>
      <c r="I39" s="8"/>
      <c r="J39" s="8"/>
      <c r="K39" s="8">
        <v>2127</v>
      </c>
      <c r="L39" s="8">
        <v>5427.17</v>
      </c>
      <c r="M39" s="8"/>
      <c r="N39" s="8">
        <v>12951.5</v>
      </c>
      <c r="O39" s="8"/>
      <c r="P39" s="6"/>
      <c r="Q39" s="6"/>
      <c r="R39" s="6"/>
      <c r="S39" s="7">
        <f t="shared" ref="S39:S45" si="3">SUM(G39:R39)</f>
        <v>20505.669999999998</v>
      </c>
    </row>
    <row r="40" spans="2:19" x14ac:dyDescent="0.2">
      <c r="C40" s="10" t="s">
        <v>42</v>
      </c>
      <c r="D40" s="6"/>
      <c r="E40" s="6"/>
      <c r="F40" s="8"/>
      <c r="G40" s="8"/>
      <c r="H40" s="8"/>
      <c r="I40" s="8"/>
      <c r="J40" s="8"/>
      <c r="K40" s="8">
        <v>313.5</v>
      </c>
      <c r="L40" s="8">
        <v>1602.33</v>
      </c>
      <c r="M40" s="8"/>
      <c r="N40" s="8">
        <v>7504.25</v>
      </c>
      <c r="O40" s="8"/>
      <c r="P40" s="6"/>
      <c r="Q40" s="6"/>
      <c r="R40" s="6"/>
      <c r="S40" s="7">
        <f t="shared" si="3"/>
        <v>9420.08</v>
      </c>
    </row>
    <row r="41" spans="2:19" x14ac:dyDescent="0.2">
      <c r="C41" s="11" t="s">
        <v>43</v>
      </c>
      <c r="D41" s="6">
        <v>8000</v>
      </c>
      <c r="E41" s="6"/>
      <c r="F41" s="8"/>
      <c r="G41" s="8"/>
      <c r="H41" s="8"/>
      <c r="I41" s="8"/>
      <c r="J41" s="8"/>
      <c r="K41" s="8">
        <v>394.8</v>
      </c>
      <c r="L41" s="8"/>
      <c r="M41" s="8">
        <v>743.68</v>
      </c>
      <c r="N41" s="8"/>
      <c r="O41" s="8"/>
      <c r="P41" s="6"/>
      <c r="Q41" s="6"/>
      <c r="R41" s="6"/>
      <c r="S41" s="7">
        <f t="shared" si="3"/>
        <v>1138.48</v>
      </c>
    </row>
    <row r="42" spans="2:19" x14ac:dyDescent="0.2">
      <c r="C42" s="10" t="s">
        <v>44</v>
      </c>
      <c r="D42" s="6"/>
      <c r="E42" s="6"/>
      <c r="F42" s="8"/>
      <c r="G42" s="8"/>
      <c r="H42" s="8"/>
      <c r="I42" s="8"/>
      <c r="J42" s="8"/>
      <c r="K42" s="8"/>
      <c r="L42" s="8"/>
      <c r="M42" s="8">
        <v>351.84</v>
      </c>
      <c r="N42" s="8"/>
      <c r="O42" s="8">
        <v>2214.38</v>
      </c>
      <c r="P42" s="6"/>
      <c r="Q42" s="6"/>
      <c r="R42" s="6"/>
      <c r="S42" s="7">
        <f t="shared" si="3"/>
        <v>2566.2200000000003</v>
      </c>
    </row>
    <row r="43" spans="2:19" x14ac:dyDescent="0.2">
      <c r="C43" t="s">
        <v>45</v>
      </c>
      <c r="D43" s="6">
        <v>1800</v>
      </c>
      <c r="E43" s="6"/>
      <c r="F43" s="8"/>
      <c r="G43" s="8"/>
      <c r="H43" s="8"/>
      <c r="I43" s="8"/>
      <c r="J43" s="8"/>
      <c r="K43" s="8">
        <v>213.77</v>
      </c>
      <c r="L43" s="8"/>
      <c r="M43" s="8">
        <v>478.29</v>
      </c>
      <c r="N43" s="8"/>
      <c r="O43" s="8"/>
      <c r="P43" s="6"/>
      <c r="Q43" s="6"/>
      <c r="R43" s="6"/>
      <c r="S43" s="7">
        <f t="shared" si="3"/>
        <v>692.06000000000006</v>
      </c>
    </row>
    <row r="44" spans="2:19" x14ac:dyDescent="0.2">
      <c r="C44" s="10" t="s">
        <v>46</v>
      </c>
      <c r="D44" s="6"/>
      <c r="E44" s="6"/>
      <c r="F44" s="6"/>
      <c r="G44" s="8"/>
      <c r="H44" s="8"/>
      <c r="I44" s="8"/>
      <c r="J44" s="8"/>
      <c r="K44" s="8"/>
      <c r="L44" s="8"/>
      <c r="M44" s="8">
        <v>245.57</v>
      </c>
      <c r="N44" s="6"/>
      <c r="O44" s="6">
        <v>434.11</v>
      </c>
      <c r="P44" s="6"/>
      <c r="Q44" s="6"/>
      <c r="R44" s="6"/>
      <c r="S44" s="7">
        <f t="shared" si="3"/>
        <v>679.68000000000006</v>
      </c>
    </row>
    <row r="45" spans="2:19" x14ac:dyDescent="0.2">
      <c r="D45" s="6"/>
      <c r="E45" s="6"/>
      <c r="F45" s="6"/>
      <c r="G45" s="8"/>
      <c r="H45" s="8"/>
      <c r="I45" s="8"/>
      <c r="J45" s="8"/>
      <c r="K45" s="8"/>
      <c r="L45" s="8"/>
      <c r="M45" s="8"/>
      <c r="N45" s="6"/>
      <c r="O45" s="6"/>
      <c r="P45" s="6"/>
      <c r="Q45" s="6"/>
      <c r="R45" s="6"/>
      <c r="S45" s="7">
        <f t="shared" si="3"/>
        <v>0</v>
      </c>
    </row>
    <row r="46" spans="2:19" x14ac:dyDescent="0.2">
      <c r="B46" s="1" t="s">
        <v>47</v>
      </c>
      <c r="D46" s="6"/>
      <c r="E46" s="6"/>
      <c r="F46" s="6"/>
      <c r="G46" s="8"/>
      <c r="H46" s="8"/>
      <c r="I46" s="8"/>
      <c r="J46" s="8"/>
      <c r="K46" s="8"/>
      <c r="L46" s="8"/>
      <c r="M46" s="8"/>
      <c r="N46" s="6"/>
      <c r="O46" s="6"/>
      <c r="P46" s="6"/>
      <c r="Q46" s="6"/>
      <c r="R46" s="6"/>
      <c r="S46" s="7"/>
    </row>
    <row r="47" spans="2:19" x14ac:dyDescent="0.2">
      <c r="C47" t="s">
        <v>48</v>
      </c>
      <c r="D47" s="6">
        <v>25750</v>
      </c>
      <c r="E47" s="6"/>
      <c r="F47" s="6"/>
      <c r="G47" s="8"/>
      <c r="H47" s="8"/>
      <c r="I47" s="8"/>
      <c r="J47" s="8"/>
      <c r="K47" s="8">
        <v>8583.32</v>
      </c>
      <c r="L47" s="26">
        <v>8583.32</v>
      </c>
      <c r="M47" s="8">
        <v>8583.36</v>
      </c>
      <c r="N47" s="6"/>
      <c r="O47" s="6"/>
      <c r="P47" s="6"/>
      <c r="Q47" s="6"/>
      <c r="R47" s="6"/>
      <c r="S47" s="7">
        <f t="shared" ref="S47:S52" si="4">SUM(G47:R47)</f>
        <v>25750</v>
      </c>
    </row>
    <row r="48" spans="2:19" x14ac:dyDescent="0.2">
      <c r="C48" t="s">
        <v>49</v>
      </c>
      <c r="D48" s="6">
        <v>10000</v>
      </c>
      <c r="E48" s="6"/>
      <c r="F48" s="6"/>
      <c r="G48" s="8"/>
      <c r="H48" s="8"/>
      <c r="I48" s="8"/>
      <c r="J48" s="26">
        <v>1065</v>
      </c>
      <c r="K48" s="8">
        <v>1800</v>
      </c>
      <c r="L48" s="8">
        <v>6435</v>
      </c>
      <c r="M48" s="8">
        <v>3085</v>
      </c>
      <c r="N48" s="6"/>
      <c r="O48" s="6">
        <v>89</v>
      </c>
      <c r="P48" s="6"/>
      <c r="Q48" s="6"/>
      <c r="R48" s="6"/>
      <c r="S48" s="24">
        <f t="shared" si="4"/>
        <v>12474</v>
      </c>
    </row>
    <row r="49" spans="1:20" x14ac:dyDescent="0.2">
      <c r="B49" s="1" t="s">
        <v>50</v>
      </c>
      <c r="D49" s="6">
        <v>1700</v>
      </c>
      <c r="E49" s="6"/>
      <c r="F49" s="6"/>
      <c r="G49" s="8"/>
      <c r="H49" s="8">
        <v>100</v>
      </c>
      <c r="I49" s="8"/>
      <c r="J49" s="8"/>
      <c r="K49" s="8"/>
      <c r="L49" s="8">
        <v>675</v>
      </c>
      <c r="M49" s="8" t="s">
        <v>69</v>
      </c>
      <c r="N49" s="6"/>
      <c r="O49" s="6"/>
      <c r="P49" s="6"/>
      <c r="Q49" s="6"/>
      <c r="R49" s="6"/>
      <c r="S49" s="7">
        <f t="shared" si="4"/>
        <v>775</v>
      </c>
    </row>
    <row r="50" spans="1:20" x14ac:dyDescent="0.2">
      <c r="B50" s="1" t="s">
        <v>51</v>
      </c>
      <c r="D50" s="6">
        <v>500</v>
      </c>
      <c r="E50" s="6"/>
      <c r="F50" s="6"/>
      <c r="G50" s="8"/>
      <c r="H50" s="8"/>
      <c r="I50" s="8"/>
      <c r="J50" s="8"/>
      <c r="K50" s="8"/>
      <c r="L50" s="8"/>
      <c r="M50" s="8"/>
      <c r="N50" s="6"/>
      <c r="O50" s="6"/>
      <c r="P50" s="6"/>
      <c r="Q50" s="6"/>
      <c r="R50" s="6"/>
      <c r="S50" s="7">
        <f t="shared" si="4"/>
        <v>0</v>
      </c>
    </row>
    <row r="51" spans="1:20" x14ac:dyDescent="0.2">
      <c r="B51" s="1" t="s">
        <v>52</v>
      </c>
      <c r="D51" s="6">
        <v>450</v>
      </c>
      <c r="E51" s="6"/>
      <c r="F51" s="6"/>
      <c r="G51" s="8"/>
      <c r="H51" s="8"/>
      <c r="I51" s="8">
        <v>402.63</v>
      </c>
      <c r="J51" s="8"/>
      <c r="K51" s="8"/>
      <c r="L51" s="8"/>
      <c r="M51" s="8"/>
      <c r="N51" s="6"/>
      <c r="O51" s="6"/>
      <c r="P51" s="6"/>
      <c r="Q51" s="6"/>
      <c r="R51" s="6"/>
      <c r="S51" s="7">
        <f t="shared" si="4"/>
        <v>402.63</v>
      </c>
    </row>
    <row r="52" spans="1:20" x14ac:dyDescent="0.2">
      <c r="B52" s="1" t="s">
        <v>34</v>
      </c>
      <c r="D52" s="6">
        <v>500</v>
      </c>
      <c r="E52" s="6"/>
      <c r="F52" s="6"/>
      <c r="G52" s="8"/>
      <c r="H52" s="8"/>
      <c r="I52" s="8">
        <v>75.599999999999994</v>
      </c>
      <c r="J52" s="8">
        <v>200</v>
      </c>
      <c r="K52" s="8"/>
      <c r="L52" s="8">
        <v>609.91999999999996</v>
      </c>
      <c r="M52" s="8">
        <v>265</v>
      </c>
      <c r="N52" s="6"/>
      <c r="O52" s="6"/>
      <c r="P52" s="6"/>
      <c r="Q52" s="6"/>
      <c r="R52" s="6"/>
      <c r="S52" s="24">
        <f t="shared" si="4"/>
        <v>1150.52</v>
      </c>
    </row>
    <row r="53" spans="1:20" x14ac:dyDescent="0.2">
      <c r="B53" s="1"/>
      <c r="D53" s="12"/>
      <c r="E53" s="6"/>
      <c r="F53" s="6"/>
      <c r="G53" s="8"/>
      <c r="H53" s="8"/>
      <c r="I53" s="8"/>
      <c r="J53" s="8"/>
      <c r="K53" s="8" t="s">
        <v>69</v>
      </c>
      <c r="L53" s="8"/>
      <c r="M53" s="8"/>
      <c r="N53" s="6"/>
      <c r="O53" s="6"/>
      <c r="P53" s="6"/>
      <c r="Q53" s="6"/>
      <c r="R53" s="6"/>
      <c r="S53" s="7"/>
    </row>
    <row r="54" spans="1:20" x14ac:dyDescent="0.2">
      <c r="A54" s="1" t="s">
        <v>53</v>
      </c>
      <c r="D54" s="9">
        <f>SUM(D27:D53)</f>
        <v>85700</v>
      </c>
      <c r="E54" s="9">
        <f>SUM(E27:E53)</f>
        <v>0</v>
      </c>
      <c r="F54" s="5"/>
      <c r="G54" s="25">
        <f t="shared" ref="G54:S54" si="5">SUM(G27:G53)</f>
        <v>1178.3400000000001</v>
      </c>
      <c r="H54" s="25">
        <f t="shared" si="5"/>
        <v>2535.9300000000003</v>
      </c>
      <c r="I54" s="25">
        <f t="shared" si="5"/>
        <v>1671.52</v>
      </c>
      <c r="J54" s="25">
        <f t="shared" si="5"/>
        <v>3659.11</v>
      </c>
      <c r="K54" s="25">
        <f>SUM(K26:K53)</f>
        <v>18893.89</v>
      </c>
      <c r="L54" s="25">
        <v>36815.43</v>
      </c>
      <c r="M54" s="25">
        <f t="shared" si="5"/>
        <v>14973.52</v>
      </c>
      <c r="N54" s="9">
        <f t="shared" si="5"/>
        <v>21370.43</v>
      </c>
      <c r="O54" s="9">
        <f t="shared" si="5"/>
        <v>2737.4900000000002</v>
      </c>
      <c r="P54" s="25">
        <f t="shared" si="5"/>
        <v>1607.93</v>
      </c>
      <c r="Q54" s="25">
        <f t="shared" si="5"/>
        <v>253.06</v>
      </c>
      <c r="R54" s="9">
        <f t="shared" si="5"/>
        <v>69.95</v>
      </c>
      <c r="S54" s="9">
        <f t="shared" si="5"/>
        <v>105766.6</v>
      </c>
    </row>
    <row r="55" spans="1:20" x14ac:dyDescent="0.2">
      <c r="A55" s="13"/>
      <c r="D55" s="6"/>
      <c r="G55" s="19"/>
      <c r="H55" s="19"/>
      <c r="I55" s="19"/>
      <c r="J55" s="19"/>
      <c r="K55" s="19"/>
      <c r="L55" s="19"/>
      <c r="M55" s="19"/>
      <c r="N55" s="3"/>
      <c r="O55" s="3"/>
      <c r="P55" s="3"/>
      <c r="Q55" s="3"/>
      <c r="R55" s="3"/>
      <c r="S55" s="5"/>
    </row>
    <row r="56" spans="1:20" ht="17" thickBot="1" x14ac:dyDescent="0.25">
      <c r="A56" s="1" t="s">
        <v>54</v>
      </c>
      <c r="B56" s="1"/>
      <c r="C56" s="1"/>
      <c r="D56" s="14">
        <f>D25-D54</f>
        <v>-5955.5</v>
      </c>
      <c r="E56" s="14">
        <f>E25-E54</f>
        <v>0</v>
      </c>
      <c r="F56" s="5"/>
      <c r="G56" s="21">
        <f t="shared" ref="G56:S56" si="6">G25-G54</f>
        <v>7619.4599999999991</v>
      </c>
      <c r="H56" s="21">
        <f t="shared" si="6"/>
        <v>1192.1999999999998</v>
      </c>
      <c r="I56" s="21">
        <f>I25-I54</f>
        <v>29254.09</v>
      </c>
      <c r="J56" s="21">
        <f t="shared" si="6"/>
        <v>23201.489999999998</v>
      </c>
      <c r="K56" s="21">
        <f t="shared" si="6"/>
        <v>-14515.529999999999</v>
      </c>
      <c r="L56" s="21">
        <f t="shared" si="6"/>
        <v>-23326.03</v>
      </c>
      <c r="M56" s="21">
        <f t="shared" si="6"/>
        <v>-10458.57</v>
      </c>
      <c r="N56" s="14">
        <f t="shared" si="6"/>
        <v>-16410.330000000002</v>
      </c>
      <c r="O56" s="14">
        <f t="shared" si="6"/>
        <v>-2737.4900000000002</v>
      </c>
      <c r="P56" s="14">
        <f t="shared" si="6"/>
        <v>-1607.93</v>
      </c>
      <c r="Q56" s="14">
        <f t="shared" si="6"/>
        <v>-235.5</v>
      </c>
      <c r="R56" s="14">
        <f t="shared" si="6"/>
        <v>-69.95</v>
      </c>
      <c r="S56" s="14">
        <f t="shared" si="6"/>
        <v>-8094.0900000000111</v>
      </c>
    </row>
    <row r="57" spans="1:20" ht="17" thickTop="1" x14ac:dyDescent="0.2">
      <c r="A57" s="1"/>
      <c r="B57" s="1"/>
      <c r="C57" s="1" t="s">
        <v>55</v>
      </c>
      <c r="D57" s="5"/>
      <c r="E57" s="5"/>
      <c r="F57" s="5"/>
      <c r="G57" s="22"/>
      <c r="H57" s="22"/>
      <c r="I57" s="22"/>
      <c r="J57" s="22"/>
      <c r="K57" s="22"/>
      <c r="L57" s="22"/>
      <c r="M57" s="22"/>
      <c r="N57" s="5"/>
      <c r="O57" s="5"/>
      <c r="P57" s="5"/>
      <c r="Q57" s="5"/>
      <c r="R57" s="5"/>
      <c r="S57" s="5"/>
    </row>
    <row r="58" spans="1:20" x14ac:dyDescent="0.2">
      <c r="C58" t="s">
        <v>56</v>
      </c>
      <c r="D58" s="20">
        <v>14956.56</v>
      </c>
      <c r="G58" s="19">
        <v>14956.56</v>
      </c>
      <c r="H58" s="19">
        <v>22576.02</v>
      </c>
      <c r="I58" s="19">
        <v>23768.22</v>
      </c>
      <c r="J58" s="19">
        <v>53022.31</v>
      </c>
      <c r="K58" s="19">
        <v>76223.8</v>
      </c>
      <c r="L58" s="19">
        <v>61988.27</v>
      </c>
      <c r="M58" s="19">
        <v>38662.239999999998</v>
      </c>
      <c r="N58" s="3">
        <v>28093.68</v>
      </c>
      <c r="O58" s="3">
        <v>11683.35</v>
      </c>
      <c r="P58" s="3">
        <v>8945.86</v>
      </c>
      <c r="Q58" s="3">
        <v>7337.93</v>
      </c>
      <c r="R58" s="3">
        <v>7102.43</v>
      </c>
      <c r="S58" s="3"/>
    </row>
    <row r="59" spans="1:20" x14ac:dyDescent="0.2">
      <c r="C59" t="s">
        <v>57</v>
      </c>
      <c r="D59" s="6"/>
      <c r="G59" s="27">
        <f t="shared" ref="G59" si="7">G58+G56</f>
        <v>22576.019999999997</v>
      </c>
      <c r="H59" s="27">
        <v>23768.22</v>
      </c>
      <c r="I59" s="27">
        <v>53022.31</v>
      </c>
      <c r="J59" s="27">
        <v>76223.8</v>
      </c>
      <c r="K59" s="19">
        <v>61988.27</v>
      </c>
      <c r="L59" s="19">
        <v>38662.239999999998</v>
      </c>
      <c r="M59" s="27">
        <v>28093.68</v>
      </c>
      <c r="N59" s="15">
        <v>11683.35</v>
      </c>
      <c r="O59" s="15">
        <v>8945.86</v>
      </c>
      <c r="P59" s="15">
        <v>7337.93</v>
      </c>
      <c r="Q59" s="15">
        <v>7102.43</v>
      </c>
      <c r="R59" s="15">
        <v>7032.48</v>
      </c>
      <c r="S59" s="3"/>
    </row>
    <row r="60" spans="1:20" x14ac:dyDescent="0.2">
      <c r="C60" t="s">
        <v>58</v>
      </c>
      <c r="D60" s="32">
        <v>15046.56</v>
      </c>
      <c r="G60" s="19">
        <v>22666.02</v>
      </c>
      <c r="H60" s="19">
        <v>25511.599999999999</v>
      </c>
      <c r="I60" s="19">
        <v>53212.31</v>
      </c>
      <c r="J60" s="19">
        <v>76548.800000000003</v>
      </c>
      <c r="K60" s="19">
        <v>62617.82</v>
      </c>
      <c r="L60" s="28">
        <v>45184.74</v>
      </c>
      <c r="M60" s="19">
        <v>29602.18</v>
      </c>
      <c r="N60" s="19">
        <v>20550.2</v>
      </c>
      <c r="O60" s="19">
        <v>9310.86</v>
      </c>
      <c r="P60" s="19">
        <v>7702.93</v>
      </c>
      <c r="Q60" s="19">
        <v>7467.43</v>
      </c>
      <c r="R60" s="3">
        <v>7397.48</v>
      </c>
      <c r="S60" s="3"/>
      <c r="T60" s="3"/>
    </row>
    <row r="61" spans="1:20" ht="17" thickBot="1" x14ac:dyDescent="0.25">
      <c r="C61" t="s">
        <v>59</v>
      </c>
      <c r="D61" s="6">
        <v>90</v>
      </c>
      <c r="G61" s="29">
        <v>90</v>
      </c>
      <c r="H61" s="29">
        <v>1743.38</v>
      </c>
      <c r="I61" s="29">
        <v>190</v>
      </c>
      <c r="J61" s="29">
        <v>325</v>
      </c>
      <c r="K61" s="29">
        <v>629.54999999999995</v>
      </c>
      <c r="L61" s="29">
        <v>6522.5</v>
      </c>
      <c r="M61" s="31">
        <v>1508.5</v>
      </c>
      <c r="N61" s="29">
        <v>8866.85</v>
      </c>
      <c r="O61" s="29">
        <v>365</v>
      </c>
      <c r="P61" s="29">
        <v>365</v>
      </c>
      <c r="Q61" s="29">
        <v>365</v>
      </c>
      <c r="R61" s="16">
        <v>365</v>
      </c>
      <c r="S61" s="3"/>
      <c r="T61" s="3"/>
    </row>
    <row r="62" spans="1:20" ht="17" thickTop="1" x14ac:dyDescent="0.2">
      <c r="G62" s="23"/>
      <c r="H62" s="23"/>
      <c r="I62" s="23"/>
      <c r="J62" s="23"/>
      <c r="K62" s="31"/>
      <c r="L62" s="31"/>
      <c r="M62" s="31"/>
      <c r="N62" s="31"/>
      <c r="O62" s="31"/>
    </row>
    <row r="63" spans="1:20" x14ac:dyDescent="0.2">
      <c r="H63" s="31"/>
      <c r="I63" s="31"/>
      <c r="J63" s="31"/>
      <c r="K63" s="19"/>
      <c r="L63" s="31"/>
      <c r="M63" s="31"/>
      <c r="N63" s="31"/>
      <c r="O63" s="31"/>
      <c r="P63" s="31"/>
      <c r="Q63" s="31"/>
      <c r="R63" s="31"/>
      <c r="S63" s="3"/>
    </row>
    <row r="65" spans="17:17" x14ac:dyDescent="0.2">
      <c r="Q65" t="s">
        <v>70</v>
      </c>
    </row>
  </sheetData>
  <printOptions headings="1" gridLines="1"/>
  <pageMargins left="0.7" right="0.7" top="0.75" bottom="0.75" header="0.3" footer="0.3"/>
  <pageSetup scale="4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2021-09-14T02:08:41Z</cp:lastPrinted>
  <dcterms:created xsi:type="dcterms:W3CDTF">2021-01-29T21:51:16Z</dcterms:created>
  <dcterms:modified xsi:type="dcterms:W3CDTF">2022-04-24T19:11:40Z</dcterms:modified>
</cp:coreProperties>
</file>